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Jenya</author>
  </authors>
  <commentList>
    <comment ref="K19" authorId="0">
      <text>
        <r>
          <rPr>
            <sz val="8"/>
            <rFont val="Tahoma"/>
            <family val="0"/>
          </rPr>
          <t xml:space="preserve">
Ежедневно ТЦ Метрополис посещают в среднем 12 тыс. человек</t>
        </r>
      </text>
    </comment>
  </commentList>
</comments>
</file>

<file path=xl/sharedStrings.xml><?xml version="1.0" encoding="utf-8"?>
<sst xmlns="http://schemas.openxmlformats.org/spreadsheetml/2006/main" count="32" uniqueCount="32">
  <si>
    <t>На этом листе Вы сможете самостоятельно рассчитать базовую стоимость кампании</t>
  </si>
  <si>
    <t>Просто заполните желтые поля - и кампания рассчитается сама собой.</t>
  </si>
  <si>
    <t>Общая стоимость кампании (без скидки)</t>
  </si>
  <si>
    <t>(без НДС и НР)</t>
  </si>
  <si>
    <t>Всего, дней</t>
  </si>
  <si>
    <t>Хронометраж ролика, сек</t>
  </si>
  <si>
    <t>Скидка за объем</t>
  </si>
  <si>
    <t>Дополнительная скидка</t>
  </si>
  <si>
    <t>Рекламного времени в час, сек</t>
  </si>
  <si>
    <t>Средняя стоимость 1 минуты со скидкой</t>
  </si>
  <si>
    <t>НДС 20%</t>
  </si>
  <si>
    <t>Выходов</t>
  </si>
  <si>
    <t>Минут</t>
  </si>
  <si>
    <t>В день</t>
  </si>
  <si>
    <t>Всего, с НДС и НнР</t>
  </si>
  <si>
    <t>За период</t>
  </si>
  <si>
    <t>Оплата в гривнах по курсу НБ Украины</t>
  </si>
  <si>
    <t>Общий итог рекламной кампании</t>
  </si>
  <si>
    <t>выходов</t>
  </si>
  <si>
    <t>CPT (затраты на 1000 контактов)</t>
  </si>
  <si>
    <t>минут</t>
  </si>
  <si>
    <t>Средняя стоимость одного выхода</t>
  </si>
  <si>
    <t>Кол-во посетителей за этот период</t>
  </si>
  <si>
    <t>Цена 1 минуты</t>
  </si>
  <si>
    <t>Время трансляции  - ежедневно, с 10-00 до 21-00 (11 часов)</t>
  </si>
  <si>
    <t>Средняя стоимость размещения, в месяц</t>
  </si>
  <si>
    <t>объект : ТЦ "МЕТРОПОЛИС"  (вся территория)</t>
  </si>
  <si>
    <t xml:space="preserve">Итого  к оплате (без НДС и ННР), </t>
  </si>
  <si>
    <t>Ежедневно ТЦ "Метрополис" посещают около 12 000 человек.</t>
  </si>
  <si>
    <t>Периодичность выхода (интервал, минут)</t>
  </si>
  <si>
    <t>в ТЦ "Метрополис"</t>
  </si>
  <si>
    <t>В Метрополисе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</si>
</sst>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$-C09]#,##0.00"/>
    <numFmt numFmtId="181" formatCode="[$$-409]#,##0.00"/>
    <numFmt numFmtId="182" formatCode="[$$-409]#,##0"/>
    <numFmt numFmtId="183" formatCode="0.000"/>
    <numFmt numFmtId="184" formatCode="0.0"/>
    <numFmt numFmtId="185" formatCode="0.0%"/>
    <numFmt numFmtId="186" formatCode="0.000%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[$грн.-422]"/>
  </numFmts>
  <fonts count="29">
    <font>
      <sz val="10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sz val="8"/>
      <name val="Arial Cyr"/>
      <family val="2"/>
    </font>
    <font>
      <sz val="27"/>
      <color indexed="9"/>
      <name val="Arial Cyr"/>
      <family val="0"/>
    </font>
    <font>
      <sz val="10"/>
      <color indexed="9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4" fontId="0" fillId="0" borderId="0" xfId="0" applyNumberFormat="1" applyFont="1" applyFill="1" applyBorder="1" applyAlignment="1" applyProtection="1">
      <alignment/>
      <protection hidden="1" locked="0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81" fontId="0" fillId="0" borderId="10" xfId="0" applyNumberFormat="1" applyFont="1" applyBorder="1" applyAlignment="1" applyProtection="1">
      <alignment/>
      <protection hidden="1"/>
    </xf>
    <xf numFmtId="181" fontId="0" fillId="0" borderId="11" xfId="0" applyNumberFormat="1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11" borderId="15" xfId="0" applyFont="1" applyFill="1" applyBorder="1" applyAlignment="1" applyProtection="1">
      <alignment/>
      <protection hidden="1" locked="0"/>
    </xf>
    <xf numFmtId="181" fontId="0" fillId="0" borderId="16" xfId="0" applyNumberFormat="1" applyFont="1" applyBorder="1" applyAlignment="1" applyProtection="1">
      <alignment/>
      <protection hidden="1"/>
    </xf>
    <xf numFmtId="181" fontId="0" fillId="0" borderId="17" xfId="0" applyNumberFormat="1" applyFont="1" applyBorder="1" applyAlignment="1" applyProtection="1">
      <alignment/>
      <protection hidden="1"/>
    </xf>
    <xf numFmtId="181" fontId="0" fillId="0" borderId="18" xfId="0" applyNumberFormat="1" applyFont="1" applyBorder="1" applyAlignment="1" applyProtection="1">
      <alignment/>
      <protection hidden="1"/>
    </xf>
    <xf numFmtId="181" fontId="0" fillId="0" borderId="19" xfId="0" applyNumberFormat="1" applyFont="1" applyBorder="1" applyAlignment="1" applyProtection="1">
      <alignment/>
      <protection hidden="1"/>
    </xf>
    <xf numFmtId="9" fontId="0" fillId="11" borderId="19" xfId="0" applyNumberFormat="1" applyFont="1" applyFill="1" applyBorder="1" applyAlignment="1" applyProtection="1">
      <alignment/>
      <protection hidden="1" locked="0"/>
    </xf>
    <xf numFmtId="181" fontId="2" fillId="24" borderId="20" xfId="0" applyNumberFormat="1" applyFont="1" applyFill="1" applyBorder="1" applyAlignment="1" applyProtection="1">
      <alignment/>
      <protection hidden="1"/>
    </xf>
    <xf numFmtId="181" fontId="2" fillId="24" borderId="21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24" borderId="1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17" xfId="0" applyNumberFormat="1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" fontId="0" fillId="0" borderId="24" xfId="0" applyNumberFormat="1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1" fontId="0" fillId="0" borderId="23" xfId="0" applyNumberFormat="1" applyFont="1" applyBorder="1" applyAlignment="1" applyProtection="1">
      <alignment horizontal="center"/>
      <protection hidden="1"/>
    </xf>
    <xf numFmtId="9" fontId="0" fillId="0" borderId="17" xfId="57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5" fillId="0" borderId="32" xfId="0" applyFont="1" applyFill="1" applyBorder="1" applyAlignment="1" applyProtection="1">
      <alignment/>
      <protection hidden="1" locked="0"/>
    </xf>
    <xf numFmtId="192" fontId="2" fillId="24" borderId="12" xfId="0" applyNumberFormat="1" applyFont="1" applyFill="1" applyBorder="1" applyAlignment="1" applyProtection="1">
      <alignment horizontal="center"/>
      <protection hidden="1"/>
    </xf>
    <xf numFmtId="192" fontId="2" fillId="24" borderId="23" xfId="0" applyNumberFormat="1" applyFont="1" applyFill="1" applyBorder="1" applyAlignment="1" applyProtection="1">
      <alignment/>
      <protection hidden="1"/>
    </xf>
    <xf numFmtId="192" fontId="0" fillId="0" borderId="22" xfId="0" applyNumberFormat="1" applyFont="1" applyBorder="1" applyAlignment="1">
      <alignment/>
    </xf>
    <xf numFmtId="192" fontId="2" fillId="24" borderId="12" xfId="0" applyNumberFormat="1" applyFont="1" applyFill="1" applyBorder="1" applyAlignment="1">
      <alignment/>
    </xf>
    <xf numFmtId="192" fontId="0" fillId="0" borderId="0" xfId="0" applyNumberFormat="1" applyFont="1" applyBorder="1" applyAlignment="1" applyProtection="1">
      <alignment/>
      <protection hidden="1"/>
    </xf>
    <xf numFmtId="192" fontId="1" fillId="0" borderId="0" xfId="0" applyNumberFormat="1" applyFont="1" applyBorder="1" applyAlignment="1" applyProtection="1">
      <alignment horizontal="right"/>
      <protection hidden="1"/>
    </xf>
    <xf numFmtId="192" fontId="0" fillId="0" borderId="0" xfId="0" applyNumberFormat="1" applyFont="1" applyAlignment="1" applyProtection="1">
      <alignment/>
      <protection hidden="1"/>
    </xf>
    <xf numFmtId="192" fontId="0" fillId="0" borderId="22" xfId="0" applyNumberFormat="1" applyFont="1" applyBorder="1" applyAlignment="1" applyProtection="1">
      <alignment/>
      <protection hidden="1"/>
    </xf>
    <xf numFmtId="192" fontId="0" fillId="0" borderId="24" xfId="0" applyNumberFormat="1" applyFont="1" applyBorder="1" applyAlignment="1" applyProtection="1">
      <alignment/>
      <protection hidden="1"/>
    </xf>
    <xf numFmtId="192" fontId="1" fillId="0" borderId="11" xfId="0" applyNumberFormat="1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34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5" fillId="0" borderId="36" xfId="0" applyFont="1" applyFill="1" applyBorder="1" applyAlignment="1" applyProtection="1">
      <alignment/>
      <protection hidden="1"/>
    </xf>
    <xf numFmtId="1" fontId="0" fillId="11" borderId="35" xfId="0" applyNumberFormat="1" applyFont="1" applyFill="1" applyBorder="1" applyAlignment="1" applyProtection="1">
      <alignment/>
      <protection hidden="1" locked="0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>
      <alignment horizontal="center"/>
    </xf>
    <xf numFmtId="0" fontId="2" fillId="24" borderId="39" xfId="0" applyFont="1" applyFill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9" fontId="4" fillId="25" borderId="42" xfId="0" applyNumberFormat="1" applyFont="1" applyFill="1" applyBorder="1" applyAlignment="1" applyProtection="1">
      <alignment horizontal="center" vertical="center"/>
      <protection hidden="1"/>
    </xf>
    <xf numFmtId="9" fontId="0" fillId="0" borderId="43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1276350</xdr:colOff>
      <xdr:row>5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6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3" max="3" width="20.125" style="0" customWidth="1"/>
    <col min="4" max="4" width="18.125" style="0" customWidth="1"/>
    <col min="6" max="6" width="2.875" style="0" customWidth="1"/>
    <col min="7" max="7" width="16.25390625" style="0" customWidth="1"/>
    <col min="8" max="8" width="10.125" style="0" customWidth="1"/>
    <col min="9" max="9" width="13.125" style="0" customWidth="1"/>
    <col min="10" max="10" width="13.875" style="0" customWidth="1"/>
    <col min="11" max="11" width="15.00390625" style="0" customWidth="1"/>
  </cols>
  <sheetData>
    <row r="2" spans="1:11" ht="12.75">
      <c r="A2" s="1"/>
      <c r="B2" s="1"/>
      <c r="C2" s="1"/>
      <c r="D2" s="48" t="s">
        <v>0</v>
      </c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38" t="s">
        <v>26</v>
      </c>
      <c r="E3" s="1"/>
      <c r="F3" s="1"/>
      <c r="G3" s="1"/>
      <c r="H3" s="1"/>
      <c r="I3" s="1"/>
      <c r="J3" s="1"/>
      <c r="K3" s="1"/>
    </row>
    <row r="4" spans="1:11" ht="12.75">
      <c r="A4" s="1"/>
      <c r="B4" s="39"/>
      <c r="C4" s="1"/>
      <c r="D4" s="1" t="s">
        <v>1</v>
      </c>
      <c r="E4" s="1"/>
      <c r="F4" s="1"/>
      <c r="G4" s="1"/>
      <c r="H4" s="1"/>
      <c r="I4" s="1"/>
      <c r="J4" s="1"/>
      <c r="K4" s="1"/>
    </row>
    <row r="5" spans="1:11" ht="12.75">
      <c r="A5" s="1"/>
      <c r="B5" s="39"/>
      <c r="C5" s="1"/>
      <c r="D5" s="1"/>
      <c r="E5" s="1"/>
      <c r="F5" s="1"/>
      <c r="G5" s="1"/>
      <c r="H5" s="1"/>
      <c r="I5" s="1"/>
      <c r="J5" s="1"/>
      <c r="K5" s="1"/>
    </row>
    <row r="6" spans="1:11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>
      <c r="A7" s="1"/>
      <c r="B7" s="2" t="s">
        <v>24</v>
      </c>
      <c r="C7" s="3"/>
      <c r="D7" s="4"/>
      <c r="E7" s="5"/>
      <c r="F7" s="5"/>
      <c r="G7" s="73" t="s">
        <v>23</v>
      </c>
      <c r="H7" s="74"/>
      <c r="I7" s="74"/>
      <c r="J7" s="75"/>
      <c r="K7" s="55">
        <v>8</v>
      </c>
    </row>
    <row r="8" spans="1:11" ht="13.5" thickBot="1">
      <c r="A8" s="1"/>
      <c r="B8" s="6"/>
      <c r="C8" s="6"/>
      <c r="D8" s="6"/>
      <c r="E8" s="6"/>
      <c r="F8" s="7"/>
      <c r="G8" s="6"/>
      <c r="H8" s="6"/>
      <c r="I8" s="6"/>
      <c r="J8" s="6"/>
      <c r="K8" s="6"/>
    </row>
    <row r="9" spans="1:11" ht="13.5" thickBot="1">
      <c r="A9" s="1"/>
      <c r="B9" s="68"/>
      <c r="C9" s="68"/>
      <c r="D9" s="68"/>
      <c r="E9" s="69">
        <f>E10/7</f>
        <v>4.285714285714286</v>
      </c>
      <c r="F9" s="7"/>
      <c r="G9" s="8" t="s">
        <v>2</v>
      </c>
      <c r="H9" s="9"/>
      <c r="I9" s="9"/>
      <c r="J9" s="64">
        <f>D22*K7</f>
        <v>880</v>
      </c>
      <c r="K9" s="10" t="s">
        <v>3</v>
      </c>
    </row>
    <row r="10" spans="1:11" ht="13.5" thickBot="1">
      <c r="A10" s="1"/>
      <c r="B10" s="65" t="s">
        <v>4</v>
      </c>
      <c r="C10" s="66"/>
      <c r="D10" s="67"/>
      <c r="E10" s="70">
        <v>30</v>
      </c>
      <c r="F10" s="7"/>
      <c r="G10" s="1"/>
      <c r="H10" s="1"/>
      <c r="I10" s="7"/>
      <c r="J10" s="1"/>
      <c r="K10" s="1"/>
    </row>
    <row r="11" spans="1:11" ht="12.75" customHeight="1">
      <c r="A11" s="1"/>
      <c r="B11" s="11" t="s">
        <v>5</v>
      </c>
      <c r="C11" s="12"/>
      <c r="D11" s="13"/>
      <c r="E11" s="14">
        <v>20</v>
      </c>
      <c r="F11" s="7"/>
      <c r="G11" s="76">
        <f>J11</f>
        <v>0.07857142857142857</v>
      </c>
      <c r="H11" s="15" t="s">
        <v>6</v>
      </c>
      <c r="I11" s="16"/>
      <c r="J11" s="47">
        <f>+ROUND(J9/E10/650,2)+E9/1.5/100</f>
        <v>0.07857142857142857</v>
      </c>
      <c r="K11" s="62">
        <f>J9*J11</f>
        <v>69.14285714285714</v>
      </c>
    </row>
    <row r="12" spans="1:11" ht="12.75">
      <c r="A12" s="1"/>
      <c r="B12" s="11" t="s">
        <v>29</v>
      </c>
      <c r="C12" s="12"/>
      <c r="D12" s="13"/>
      <c r="E12" s="14">
        <v>60</v>
      </c>
      <c r="F12" s="7"/>
      <c r="G12" s="77"/>
      <c r="H12" s="17" t="s">
        <v>7</v>
      </c>
      <c r="I12" s="18"/>
      <c r="J12" s="19">
        <v>0.4</v>
      </c>
      <c r="K12" s="63">
        <f>J9*J12</f>
        <v>352</v>
      </c>
    </row>
    <row r="13" spans="1:11" ht="13.5" thickBot="1">
      <c r="A13" s="1"/>
      <c r="B13" s="49" t="s">
        <v>8</v>
      </c>
      <c r="C13" s="50"/>
      <c r="D13" s="51"/>
      <c r="E13" s="52">
        <f>E11/(E12/60)</f>
        <v>20</v>
      </c>
      <c r="F13" s="7"/>
      <c r="G13" s="77"/>
      <c r="H13" s="17" t="s">
        <v>9</v>
      </c>
      <c r="I13" s="18"/>
      <c r="J13" s="18"/>
      <c r="K13" s="63">
        <f>K14/D22</f>
        <v>4.171428571428572</v>
      </c>
    </row>
    <row r="14" spans="1:11" ht="13.5" thickBot="1">
      <c r="A14" s="1"/>
      <c r="B14" s="53"/>
      <c r="C14" s="53"/>
      <c r="D14" s="53"/>
      <c r="E14" s="54">
        <v>1</v>
      </c>
      <c r="F14" s="7"/>
      <c r="G14" s="78"/>
      <c r="H14" s="20" t="s">
        <v>27</v>
      </c>
      <c r="I14" s="21"/>
      <c r="J14" s="21"/>
      <c r="K14" s="56">
        <f>J9-J9*J11-K12</f>
        <v>458.8571428571429</v>
      </c>
    </row>
    <row r="15" spans="1:11" ht="13.5" customHeight="1" thickBot="1">
      <c r="A15" s="1"/>
      <c r="B15" s="7"/>
      <c r="C15" s="7"/>
      <c r="D15" s="7"/>
      <c r="E15" s="7"/>
      <c r="F15" s="6"/>
      <c r="G15" s="22"/>
      <c r="H15" s="22"/>
      <c r="I15" s="23"/>
      <c r="J15" s="24" t="s">
        <v>10</v>
      </c>
      <c r="K15" s="57">
        <f>K14*0.2</f>
        <v>91.77142857142859</v>
      </c>
    </row>
    <row r="16" spans="1:11" ht="12.75" customHeight="1" thickBot="1">
      <c r="A16" s="1"/>
      <c r="B16" s="79" t="s">
        <v>31</v>
      </c>
      <c r="C16" s="80"/>
      <c r="D16" s="25" t="s">
        <v>11</v>
      </c>
      <c r="E16" s="26" t="s">
        <v>12</v>
      </c>
      <c r="F16" s="6"/>
      <c r="G16" s="6"/>
      <c r="H16" s="6"/>
      <c r="I16" s="28" t="s">
        <v>14</v>
      </c>
      <c r="J16" s="29"/>
      <c r="K16" s="58">
        <f>K14+K15</f>
        <v>550.6285714285715</v>
      </c>
    </row>
    <row r="17" spans="1:11" ht="12.75">
      <c r="A17" s="1"/>
      <c r="B17" s="81" t="s">
        <v>13</v>
      </c>
      <c r="C17" s="82"/>
      <c r="D17" s="27">
        <f>60/E12*11</f>
        <v>11</v>
      </c>
      <c r="E17" s="40">
        <f>E11*D17/60</f>
        <v>3.6666666666666665</v>
      </c>
      <c r="F17" s="6"/>
      <c r="G17" s="6"/>
      <c r="H17" s="6"/>
      <c r="I17" s="22" t="s">
        <v>16</v>
      </c>
      <c r="J17" s="30"/>
      <c r="K17" s="22"/>
    </row>
    <row r="18" spans="2:11" ht="13.5" thickBot="1">
      <c r="B18" s="71" t="s">
        <v>15</v>
      </c>
      <c r="C18" s="72"/>
      <c r="D18" s="45">
        <f>D17*E10</f>
        <v>330</v>
      </c>
      <c r="E18" s="46">
        <f>E17*E10</f>
        <v>110</v>
      </c>
      <c r="F18" s="6"/>
      <c r="G18" s="6"/>
      <c r="H18" s="6"/>
      <c r="I18" s="1"/>
      <c r="J18" s="1"/>
      <c r="K18" s="1"/>
    </row>
    <row r="19" spans="2:11" ht="12.75">
      <c r="B19" s="1"/>
      <c r="C19" s="1"/>
      <c r="D19" s="1"/>
      <c r="E19" s="1"/>
      <c r="F19" s="6"/>
      <c r="G19" s="1"/>
      <c r="H19" s="1"/>
      <c r="I19" s="6"/>
      <c r="J19" s="31" t="s">
        <v>22</v>
      </c>
      <c r="K19" s="32">
        <f>12000*E10</f>
        <v>360000</v>
      </c>
    </row>
    <row r="20" spans="2:11" ht="13.5" thickBot="1">
      <c r="B20" s="6"/>
      <c r="C20" s="6"/>
      <c r="D20" s="6"/>
      <c r="E20" s="6"/>
      <c r="F20" s="6"/>
      <c r="G20" s="6"/>
      <c r="H20" s="6"/>
      <c r="I20" s="6"/>
      <c r="J20" s="31" t="s">
        <v>19</v>
      </c>
      <c r="K20" s="59">
        <f>K16/(K19/1000)</f>
        <v>1.5295238095238097</v>
      </c>
    </row>
    <row r="21" spans="2:11" ht="12.75">
      <c r="B21" s="41" t="s">
        <v>17</v>
      </c>
      <c r="C21" s="42"/>
      <c r="D21" s="33">
        <f>D18</f>
        <v>330</v>
      </c>
      <c r="E21" s="34" t="s">
        <v>18</v>
      </c>
      <c r="F21" s="6"/>
      <c r="G21" s="6"/>
      <c r="H21" s="6"/>
      <c r="I21" s="6"/>
      <c r="J21" s="31" t="s">
        <v>25</v>
      </c>
      <c r="K21" s="60">
        <f>K16/E10*28</f>
        <v>513.9200000000001</v>
      </c>
    </row>
    <row r="22" spans="2:11" ht="13.5" thickBot="1">
      <c r="B22" s="43" t="s">
        <v>30</v>
      </c>
      <c r="C22" s="44"/>
      <c r="D22" s="35">
        <f>E18</f>
        <v>110</v>
      </c>
      <c r="E22" s="36" t="s">
        <v>20</v>
      </c>
      <c r="F22" s="6"/>
      <c r="G22" s="6"/>
      <c r="H22" s="6"/>
      <c r="I22" s="1"/>
      <c r="J22" s="37" t="s">
        <v>21</v>
      </c>
      <c r="K22" s="61">
        <f>K16/D21</f>
        <v>1.6685714285714288</v>
      </c>
    </row>
    <row r="23" spans="2:8" ht="12.75">
      <c r="B23" s="1"/>
      <c r="C23" s="1"/>
      <c r="D23" s="1"/>
      <c r="E23" s="1"/>
      <c r="F23" s="1"/>
      <c r="G23" s="1"/>
      <c r="H23" s="1"/>
    </row>
    <row r="25" ht="12.75">
      <c r="B25" t="s">
        <v>28</v>
      </c>
    </row>
  </sheetData>
  <sheetProtection password="DFEF" sheet="1" objects="1" scenarios="1"/>
  <mergeCells count="5">
    <mergeCell ref="B18:C18"/>
    <mergeCell ref="G7:J7"/>
    <mergeCell ref="G11:G14"/>
    <mergeCell ref="B16:C16"/>
    <mergeCell ref="B17:C1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Jenya</dc:creator>
  <cp:keywords/>
  <dc:description/>
  <cp:lastModifiedBy>pavel k</cp:lastModifiedBy>
  <dcterms:created xsi:type="dcterms:W3CDTF">2006-08-10T12:24:42Z</dcterms:created>
  <dcterms:modified xsi:type="dcterms:W3CDTF">2011-01-25T13:29:14Z</dcterms:modified>
  <cp:category/>
  <cp:version/>
  <cp:contentType/>
  <cp:contentStatus/>
</cp:coreProperties>
</file>